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_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<sst xmlns="http://schemas.openxmlformats.org/spreadsheetml/2006/main" xmlns:a="http://schemas.openxmlformats.org/drawingml/2006/main" xmlns:a15="http://schemas.microsoft.com/office/drawing/2012/main" xmlns:asvg="http://schemas.microsoft.com/office/drawing/2016/SVG/main" xmlns:c="http://schemas.openxmlformats.org/drawingml/2006/chart" xmlns:co="http://ncloudtech.com" xmlns:co-ooxml="http://ncloudtech.com/ooxml" xmlns:m="http://schemas.openxmlformats.org/officeDocument/2006/math" xmlns:mc="http://schemas.openxmlformats.org/markup-compatibility/2006" xmlns:o="urn:schemas-microsoft-com:office:office" xmlns:p="http://schemas.openxmlformats.org/presentationml/2006/main" xmlns:pic="http://schemas.openxmlformats.org/drawingml/2006/picture" xmlns:r="http://schemas.openxmlformats.org/officeDocument/2006/relationships" xmlns:s="http://schemas.openxmlformats.org/officeDocument/2006/sharedTypes" xmlns:sl="http://schemas.openxmlformats.org/schemaLibrary/2006/main" xmlns:v="urn:schemas-microsoft-com:vml" xmlns:w="http://schemas.openxmlformats.org/wordprocessingml/2006/main" xmlns:w14="http://schemas.microsoft.com/office/word/2010/wordml" xmlns:w15="http://schemas.microsoft.com/office/word/2012/wordml" xmlns:wp="http://schemas.openxmlformats.org/drawingml/2006/wordprocessingDrawing" xmlns:wpg="http://schemas.microsoft.com/office/word/2010/wordprocessingGroup" xmlns:wps="http://schemas.microsoft.com/office/word/2010/wordprocessingShape" xmlns:x="urn:schemas-microsoft-com:office:excel" xmlns:x14="http://schemas.microsoft.com/office/spreadsheetml/2009/9/main" xmlns:xdr="http://schemas.openxmlformats.org/drawingml/2006/spreadsheetDrawing" xmlns:xm="http://schemas.microsoft.com/office/excel/2006/main" mc:Ignorable="co co-ooxml w14 x14 w15">
  <si>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СНТ "Лесное"                                                     </t>
  </si>
  <si>
    <t xml:space="preserve">Финансовый отчет за 2025 г. </t>
  </si>
  <si>
    <t>остаток на 01.01.2025</t>
  </si>
  <si>
    <t>начислено</t>
  </si>
  <si>
    <t>всего приход</t>
  </si>
  <si>
    <t>расход 2025 г.</t>
  </si>
  <si>
    <t>остаток на 01.01.2026</t>
  </si>
  <si>
    <t>смета</t>
  </si>
  <si>
    <t>экономия +</t>
  </si>
  <si>
    <t>2025 г.</t>
  </si>
  <si>
    <t>перерасход -</t>
  </si>
  <si>
    <t>Компенсационный платеж за газопровод</t>
  </si>
  <si>
    <t>Почтовые расходы</t>
  </si>
  <si>
    <t>Канцтовары</t>
  </si>
  <si>
    <t>Расходы на содержание сайта</t>
  </si>
  <si>
    <t>Обслуживание программ 1С, Контур</t>
  </si>
  <si>
    <t>Проведение собрания</t>
  </si>
  <si>
    <r>
      <rPr>
        <rFont val="Times New Roman"/>
        <b val="true"/>
        <sz val="11"/>
      </rPr>
      <t>Итого</t>
    </r>
  </si>
  <si>
    <t>Выплата заработной платы</t>
  </si>
  <si>
    <t>НДФЛ и страховые взносы</t>
  </si>
  <si>
    <t>Уборка территории</t>
  </si>
  <si>
    <t>Вывоз ТБО</t>
  </si>
  <si>
    <t>Электроэнергия сторожки</t>
  </si>
  <si>
    <t>Юридические расходы, нотариальные расходы (регистрация председателя)</t>
  </si>
  <si>
    <t>Судебные расходы</t>
  </si>
  <si>
    <t>Поступление индивидуальных взносов</t>
  </si>
  <si>
    <t>Поступление членских взносов</t>
  </si>
  <si>
    <t>Итого поступления</t>
  </si>
  <si>
    <t>Надог на УСН</t>
  </si>
  <si>
    <t>Расходы на услуги банков</t>
  </si>
  <si>
    <t>Содержание газопровода в т.ч. возврат недостачи</t>
  </si>
  <si>
    <t>Строительство ЛЭП возврат недостачи</t>
  </si>
  <si>
    <t>Содержание и ремонт дорог по смете, в том числе расходы на субботник контейнер 22500  мешки и пр. 3065</t>
  </si>
  <si>
    <t>Пожарная безопасность</t>
  </si>
  <si>
    <t>Итого</t>
  </si>
  <si>
    <t>Остаток средств на 01.01.2026 г.</t>
  </si>
  <si>
    <t>в том числе</t>
  </si>
  <si>
    <t>остаток средств на содержание газопровода и на выплату компенсаций за строительство газопровода</t>
  </si>
  <si>
    <t>Остаток средств на текущую деятельность</t>
  </si>
  <si>
    <t>в том числе на пожарную безопасность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</si>
</sst>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1"/>
  </numFmts>
  <fonts count="8">
    <font>
      <name val="Calibri"/>
      <sz val="11"/>
    </font>
    <font>
      <name val="Arial"/>
      <sz val="8"/>
    </font>
    <font>
      <name val="Arial"/>
      <b val="true"/>
      <sz val="10"/>
    </font>
    <font>
      <name val="Arial"/>
      <b val="true"/>
      <sz val="12"/>
    </font>
    <font>
      <name val="Times New Roman"/>
      <sz val="11"/>
    </font>
    <font>
      <name val="Times New Roman"/>
      <color rgb="003F2F" tint="0"/>
      <sz val="11"/>
    </font>
    <font>
      <name val="Times New Roman"/>
      <b val="true"/>
      <sz val="11"/>
    </font>
    <font>
      <name val="Times New Roman"/>
      <b val="true"/>
      <color rgb="003F2F" tint="0"/>
      <sz val="11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9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wrapText="true"/>
    </xf>
    <xf applyAlignment="true" applyFont="true" applyNumberFormat="true" borderId="0" fillId="0" fontId="1" numFmtId="1001" quotePrefix="false">
      <alignment wrapText="true"/>
    </xf>
    <xf applyAlignment="true" applyFont="true" applyNumberFormat="true" borderId="0" fillId="0" fontId="2" numFmtId="1000" quotePrefix="false">
      <alignment wrapText="true"/>
    </xf>
    <xf applyAlignment="true" applyFont="true" applyNumberFormat="true" borderId="0" fillId="0" fontId="2" numFmtId="1001" quotePrefix="false">
      <alignment wrapText="true"/>
    </xf>
    <xf applyAlignment="true" applyFont="true" applyNumberFormat="true" borderId="0" fillId="0" fontId="3" numFmtId="1000" quotePrefix="false">
      <alignment wrapText="true"/>
    </xf>
    <xf applyFont="true" applyNumberFormat="true" borderId="0" fillId="0" fontId="4" numFmtId="1000" quotePrefix="false"/>
    <xf applyAlignment="true" applyBorder="true" applyFont="true" applyNumberFormat="true" borderId="1" fillId="0" fontId="5" numFmtId="1000" quotePrefix="false">
      <alignment vertical="top" wrapText="true"/>
    </xf>
    <xf applyAlignment="true" applyBorder="true" applyFont="true" applyNumberFormat="true" borderId="1" fillId="0" fontId="5" numFmtId="1001" quotePrefix="false">
      <alignment vertical="top" wrapText="true"/>
    </xf>
    <xf applyAlignment="true" applyBorder="true" applyFont="true" applyNumberFormat="true" borderId="1" fillId="0" fontId="5" numFmtId="1001" quotePrefix="false">
      <alignment horizontal="center" vertical="top" wrapText="true"/>
    </xf>
    <xf applyAlignment="true" applyBorder="true" applyFont="true" applyNumberFormat="true" borderId="1" fillId="0" fontId="4" numFmtId="1001" quotePrefix="false">
      <alignment wrapText="true"/>
    </xf>
    <xf applyBorder="true" applyFont="true" applyNumberFormat="true" borderId="1" fillId="0" fontId="4" numFmtId="1000" quotePrefix="false"/>
    <xf applyAlignment="true" applyBorder="true" applyFont="true" applyNumberFormat="true" borderId="2" fillId="0" fontId="5" numFmtId="1001" quotePrefix="false">
      <alignment vertical="top" wrapText="true"/>
    </xf>
    <xf applyAlignment="true" applyBorder="true" applyFont="true" applyNumberFormat="true" borderId="2" fillId="0" fontId="4" numFmtId="1001" quotePrefix="false">
      <alignment wrapText="true"/>
    </xf>
    <xf applyBorder="true" applyFont="true" applyNumberFormat="true" borderId="2" fillId="0" fontId="4" numFmtId="1000" quotePrefix="false"/>
    <xf applyAlignment="true" applyBorder="true" applyFont="true" applyNumberFormat="true" borderId="3" fillId="0" fontId="5" numFmtId="1001" quotePrefix="false">
      <alignment vertical="top" wrapText="true"/>
    </xf>
    <xf applyAlignment="true" applyBorder="true" applyFont="true" applyNumberFormat="true" borderId="3" fillId="0" fontId="4" numFmtId="1001" quotePrefix="false">
      <alignment wrapText="true"/>
    </xf>
    <xf applyBorder="true" applyFont="true" applyNumberFormat="true" borderId="3" fillId="0" fontId="4" numFmtId="1000" quotePrefix="false"/>
    <xf applyFont="true" borderId="0" fillId="0" fontId="4" quotePrefix="false"/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1" quotePrefix="false">
      <alignment vertical="center" wrapText="true"/>
    </xf>
    <xf applyAlignment="true" applyBorder="true" applyFont="true" applyNumberFormat="true" borderId="1" fillId="0" fontId="4" numFmtId="1001" quotePrefix="false">
      <alignment horizontal="right" vertical="center" wrapText="true"/>
    </xf>
    <xf applyAlignment="true" applyBorder="true" applyFont="true" applyNumberFormat="true" borderId="1" fillId="0" fontId="4" numFmtId="1001" quotePrefix="false">
      <alignment vertical="center"/>
    </xf>
    <xf applyAlignment="true" applyBorder="true" applyFont="true" applyNumberFormat="true" borderId="1" fillId="0" fontId="4" numFmtId="1000" quotePrefix="false">
      <alignment vertical="center"/>
    </xf>
    <xf applyBorder="true" applyFont="true" borderId="1" fillId="0" fontId="4" quotePrefix="false"/>
    <xf applyAlignment="true" applyBorder="true" applyFont="true" applyNumberFormat="true" borderId="1" fillId="0" fontId="6" numFmtId="1000" quotePrefix="false">
      <alignment vertical="top" wrapText="true"/>
    </xf>
    <xf applyAlignment="true" applyBorder="true" applyFont="true" applyNumberFormat="true" borderId="1" fillId="0" fontId="6" numFmtId="1001" quotePrefix="false">
      <alignment vertical="center" wrapText="true"/>
    </xf>
    <xf applyAlignment="true" applyBorder="true" applyFont="true" applyNumberFormat="true" borderId="1" fillId="0" fontId="6" numFmtId="1001" quotePrefix="false">
      <alignment horizontal="right" vertical="center" wrapText="true"/>
    </xf>
    <xf applyAlignment="true" applyBorder="true" applyFont="true" applyNumberFormat="true" borderId="1" fillId="0" fontId="6" numFmtId="1001" quotePrefix="false">
      <alignment vertical="center"/>
    </xf>
    <xf applyAlignment="true" applyBorder="true" applyFont="true" applyNumberFormat="true" borderId="1" fillId="0" fontId="6" numFmtId="1000" quotePrefix="false">
      <alignment vertical="center"/>
    </xf>
    <xf applyBorder="true" applyFont="true" borderId="1" fillId="0" fontId="6" quotePrefix="false"/>
    <xf applyFont="true" borderId="0" fillId="0" fontId="6" quotePrefix="false"/>
    <xf applyFill="true" applyFont="true" borderId="0" fillId="2" fontId="4" quotePrefix="false"/>
    <xf applyAlignment="true" applyBorder="true" applyFill="true" applyFont="true" applyNumberFormat="true" borderId="1" fillId="2" fontId="7" numFmtId="1000" quotePrefix="false">
      <alignment vertical="top" wrapText="true"/>
    </xf>
    <xf applyAlignment="true" applyBorder="true" applyFill="true" applyFont="true" applyNumberFormat="true" borderId="1" fillId="2" fontId="7" numFmtId="1001" quotePrefix="false">
      <alignment vertical="center" wrapText="true"/>
    </xf>
    <xf applyAlignment="true" applyBorder="true" applyFill="true" applyFont="true" applyNumberFormat="true" borderId="1" fillId="2" fontId="7" numFmtId="1001" quotePrefix="false">
      <alignment horizontal="right" vertical="center" wrapText="true"/>
    </xf>
    <xf applyAlignment="true" applyBorder="true" applyFill="true" applyFont="true" applyNumberFormat="true" borderId="1" fillId="2" fontId="4" numFmtId="1000" quotePrefix="false">
      <alignment vertical="center"/>
    </xf>
    <xf applyBorder="true" applyFill="true" applyFont="true" borderId="1" fillId="2" fontId="4" quotePrefix="false"/>
    <xf applyAlignment="true" applyBorder="true" applyFont="true" applyNumberFormat="true" borderId="1" fillId="0" fontId="4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false" summaryRight="false"/>
  </sheetPr>
  <dimension ref="A1:H38"/>
  <sheetViews>
    <sheetView showZeros="true" workbookViewId="0"/>
  </sheetViews>
  <sheetFormatPr baseColWidth="8" customHeight="false" defaultColWidth="8.08948891005722" defaultRowHeight="11.3999996185303" zeroHeight="false"/>
  <cols>
    <col customWidth="true" hidden="false" max="1" min="1" outlineLevel="0" style="1" width="29.4811561561181"/>
    <col customWidth="true" max="2" min="2" outlineLevel="0" style="2" width="11.8382764537423"/>
    <col customWidth="true" max="3" min="3" outlineLevel="0" style="2" width="12.4301902764294"/>
    <col customWidth="true" hidden="false" max="4" min="4" outlineLevel="0" width="12.2906999030847"/>
    <col customWidth="true" hidden="false" max="5" min="5" outlineLevel="0" width="13.1973331966471"/>
    <col customWidth="true" hidden="false" max="6" min="6" outlineLevel="0" width="15.0022416210722"/>
    <col customWidth="true" hidden="false" max="7" min="7" outlineLevel="0" width="14.6381635183994"/>
    <col customWidth="true" hidden="false" max="8" min="8" outlineLevel="0" width="15.5388096824632"/>
  </cols>
  <sheetData>
    <row customHeight="true" ht="12.75" outlineLevel="0" r="1">
      <c r="A1" s="3" t="s">
        <v>0</v>
      </c>
      <c r="B1" s="4" t="n"/>
      <c r="C1" s="4" t="n"/>
    </row>
    <row customHeight="true" ht="15.75" outlineLevel="0" r="2">
      <c r="A2" s="5" t="s">
        <v>1</v>
      </c>
      <c r="B2" s="5" t="s"/>
      <c r="C2" s="5" t="s"/>
    </row>
    <row customFormat="true" customHeight="true" ht="26.2590942382812" outlineLevel="0" r="3" s="6">
      <c r="A3" s="7" t="n"/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11" t="s">
        <v>7</v>
      </c>
      <c r="H3" s="11" t="s">
        <v>8</v>
      </c>
    </row>
    <row customFormat="true" customHeight="true" ht="26.2590942382812" outlineLevel="0" r="4" s="6">
      <c r="A4" s="7" t="n"/>
      <c r="B4" s="12" t="s"/>
      <c r="C4" s="12" t="s"/>
      <c r="D4" s="9" t="s">
        <v>9</v>
      </c>
      <c r="E4" s="13" t="s"/>
      <c r="F4" s="12" t="s"/>
      <c r="G4" s="14" t="s"/>
      <c r="H4" s="11" t="s">
        <v>10</v>
      </c>
    </row>
    <row customFormat="true" customHeight="true" ht="26.2590942382812" outlineLevel="0" r="5" s="6">
      <c r="A5" s="7" t="n"/>
      <c r="B5" s="15" t="s"/>
      <c r="C5" s="15" t="s"/>
      <c r="D5" s="9" t="n"/>
      <c r="E5" s="16" t="s"/>
      <c r="F5" s="15" t="s"/>
      <c r="G5" s="17" t="s"/>
      <c r="H5" s="11" t="n"/>
    </row>
    <row customFormat="true" customHeight="true" ht="26.2590942382812" outlineLevel="0" r="6" s="18">
      <c r="A6" s="19" t="n"/>
      <c r="B6" s="20" t="n">
        <v>152377.2</v>
      </c>
      <c r="C6" s="20" t="n"/>
      <c r="D6" s="21" t="n"/>
      <c r="E6" s="22" t="n"/>
      <c r="F6" s="23" t="n"/>
      <c r="G6" s="24" t="n"/>
      <c r="H6" s="24" t="n"/>
    </row>
    <row customFormat="true" customHeight="true" ht="26.2590942382812" outlineLevel="0" r="7" s="18">
      <c r="A7" s="19" t="s">
        <v>11</v>
      </c>
      <c r="B7" s="20" t="n">
        <v>109915.23</v>
      </c>
      <c r="C7" s="20" t="n"/>
      <c r="D7" s="21" t="n">
        <v>997604.72</v>
      </c>
      <c r="E7" s="22" t="n">
        <v>1032076.9</v>
      </c>
      <c r="F7" s="23" t="n"/>
      <c r="G7" s="24" t="n"/>
      <c r="H7" s="24" t="n">
        <f aca="false" ca="false" dt2D="false" dtr="false" t="normal">SUM(B7+D7-E7)</f>
        <v>75443.04999999993</v>
      </c>
    </row>
    <row customFormat="true" customHeight="true" ht="26.2590942382812" outlineLevel="0" r="8" s="18">
      <c r="A8" s="19" t="s">
        <v>12</v>
      </c>
      <c r="B8" s="20" t="n"/>
      <c r="C8" s="20" t="n"/>
      <c r="D8" s="21" t="n">
        <v>0</v>
      </c>
      <c r="E8" s="22" t="n">
        <v>2405.9</v>
      </c>
      <c r="F8" s="23" t="n"/>
      <c r="G8" s="24" t="n"/>
      <c r="H8" s="24" t="n"/>
    </row>
    <row customFormat="true" customHeight="true" ht="26.2590942382812" outlineLevel="0" r="9" s="18">
      <c r="A9" s="19" t="s">
        <v>13</v>
      </c>
      <c r="B9" s="20" t="n"/>
      <c r="C9" s="20" t="n"/>
      <c r="D9" s="21" t="n">
        <v>0</v>
      </c>
      <c r="E9" s="22" t="n">
        <v>3677</v>
      </c>
      <c r="F9" s="23" t="n"/>
      <c r="G9" s="24" t="n"/>
      <c r="H9" s="24" t="n"/>
    </row>
    <row customFormat="true" customHeight="true" ht="26.2590942382812" outlineLevel="0" r="10" s="18">
      <c r="A10" s="19" t="s">
        <v>14</v>
      </c>
      <c r="B10" s="20" t="n"/>
      <c r="C10" s="20" t="n"/>
      <c r="D10" s="21" t="n">
        <v>0</v>
      </c>
      <c r="E10" s="22" t="n">
        <v>11108</v>
      </c>
      <c r="F10" s="23" t="n"/>
      <c r="G10" s="24" t="n"/>
      <c r="H10" s="24" t="n"/>
    </row>
    <row customFormat="true" customHeight="true" ht="26.2590942382812" outlineLevel="0" r="11" s="18">
      <c r="A11" s="19" t="s">
        <v>15</v>
      </c>
      <c r="B11" s="20" t="n"/>
      <c r="C11" s="20" t="n"/>
      <c r="D11" s="21" t="n">
        <v>0</v>
      </c>
      <c r="E11" s="22" t="n">
        <v>23800</v>
      </c>
      <c r="F11" s="23" t="n"/>
      <c r="G11" s="24" t="n"/>
      <c r="H11" s="24" t="n"/>
    </row>
    <row customFormat="true" customHeight="true" ht="26.2590942382812" outlineLevel="0" r="12" s="18">
      <c r="A12" s="19" t="s">
        <v>16</v>
      </c>
      <c r="B12" s="20" t="n"/>
      <c r="C12" s="20" t="n"/>
      <c r="D12" s="21" t="n">
        <v>0</v>
      </c>
      <c r="E12" s="22" t="n">
        <v>25000</v>
      </c>
      <c r="F12" s="23" t="n"/>
      <c r="G12" s="24" t="n"/>
      <c r="H12" s="24" t="n"/>
    </row>
    <row customFormat="true" customHeight="true" ht="26.2590942382812" outlineLevel="0" r="13" s="18">
      <c r="A13" s="25" t="s">
        <v>17</v>
      </c>
      <c r="B13" s="26" t="n"/>
      <c r="C13" s="26" t="n"/>
      <c r="D13" s="27" t="n"/>
      <c r="E13" s="28" t="n">
        <f aca="false" ca="false" dt2D="false" dtr="false" t="normal">SUM(E8:E12)</f>
        <v>65990.9</v>
      </c>
      <c r="F13" s="29" t="n"/>
      <c r="G13" s="30" t="n">
        <v>65000</v>
      </c>
      <c r="H13" s="24" t="n">
        <f aca="false" ca="false" dt2D="false" dtr="false" t="normal">SUM(G13-E13)</f>
        <v>-990.8999999999942</v>
      </c>
    </row>
    <row customFormat="true" customHeight="true" ht="26.2590942382812" outlineLevel="0" r="14" s="18">
      <c r="A14" s="19" t="s">
        <v>18</v>
      </c>
      <c r="B14" s="20" t="n"/>
      <c r="C14" s="20" t="n"/>
      <c r="D14" s="21" t="n">
        <v>0</v>
      </c>
      <c r="E14" s="22" t="n">
        <f aca="false" ca="false" dt2D="false" dtr="false" t="normal">466281.6-84000</f>
        <v>382281.6</v>
      </c>
      <c r="F14" s="23" t="n"/>
      <c r="G14" s="24" t="n">
        <v>498600</v>
      </c>
      <c r="H14" s="24" t="n"/>
    </row>
    <row customFormat="true" customHeight="true" ht="26.2590942382812" outlineLevel="0" r="15" s="18">
      <c r="A15" s="19" t="s">
        <v>19</v>
      </c>
      <c r="B15" s="20" t="n"/>
      <c r="C15" s="20" t="n"/>
      <c r="D15" s="21" t="n">
        <v>0</v>
      </c>
      <c r="E15" s="22" t="n">
        <v>113951.05</v>
      </c>
      <c r="F15" s="23" t="n"/>
      <c r="G15" s="24" t="n"/>
      <c r="H15" s="24" t="n"/>
    </row>
    <row customFormat="true" customHeight="true" ht="26.2590942382812" outlineLevel="0" r="16" s="18">
      <c r="A16" s="19" t="s">
        <v>20</v>
      </c>
      <c r="B16" s="20" t="n"/>
      <c r="C16" s="20" t="n"/>
      <c r="D16" s="21" t="n"/>
      <c r="E16" s="22" t="n">
        <v>109368</v>
      </c>
      <c r="F16" s="23" t="n"/>
      <c r="G16" s="24" t="n">
        <v>109368</v>
      </c>
      <c r="H16" s="24" t="n"/>
    </row>
    <row customFormat="true" customHeight="true" ht="26.2590942382812" outlineLevel="0" r="17" s="31">
      <c r="A17" s="25" t="n"/>
      <c r="B17" s="26" t="n"/>
      <c r="C17" s="26" t="n"/>
      <c r="D17" s="27" t="n"/>
      <c r="E17" s="28" t="n">
        <f aca="false" ca="false" dt2D="false" dtr="false" t="normal">SUM(E14:E16)</f>
        <v>605600.6499999999</v>
      </c>
      <c r="F17" s="29" t="n"/>
      <c r="G17" s="30" t="n">
        <f aca="false" ca="false" dt2D="false" dtr="false" t="normal">SUM(G14:G16)</f>
        <v>607968</v>
      </c>
      <c r="H17" s="24" t="n">
        <f aca="false" ca="false" dt2D="false" dtr="false" t="normal">SUM(G17-E17)</f>
        <v>2367.350000000093</v>
      </c>
    </row>
    <row customFormat="true" customHeight="true" ht="26.2590942382812" outlineLevel="0" r="18" s="18">
      <c r="A18" s="19" t="s">
        <v>21</v>
      </c>
      <c r="B18" s="20" t="n"/>
      <c r="C18" s="20" t="n"/>
      <c r="D18" s="21" t="n">
        <v>0</v>
      </c>
      <c r="E18" s="22" t="n">
        <v>83626.56</v>
      </c>
      <c r="F18" s="23" t="n"/>
      <c r="G18" s="24" t="n">
        <v>98609.01</v>
      </c>
      <c r="H18" s="24" t="n">
        <f aca="false" ca="false" dt2D="false" dtr="false" t="normal">SUM(G18-E18)</f>
        <v>14982.449999999997</v>
      </c>
    </row>
    <row customFormat="true" customHeight="true" ht="26.2590942382812" outlineLevel="0" r="19" s="18">
      <c r="A19" s="19" t="s">
        <v>22</v>
      </c>
      <c r="B19" s="20" t="n"/>
      <c r="C19" s="20" t="n"/>
      <c r="D19" s="21" t="n">
        <v>0</v>
      </c>
      <c r="E19" s="22" t="n">
        <v>1392.72</v>
      </c>
      <c r="F19" s="23" t="n"/>
      <c r="G19" s="24" t="n">
        <v>1126.34</v>
      </c>
      <c r="H19" s="24" t="n">
        <f aca="false" ca="false" dt2D="false" dtr="false" t="normal">SUM(G19-E19)</f>
        <v>-266.3800000000001</v>
      </c>
    </row>
    <row customFormat="true" customHeight="true" hidden="false" ht="42.4727172851562" outlineLevel="0" r="20" s="18">
      <c r="A20" s="19" t="s">
        <v>23</v>
      </c>
      <c r="B20" s="20" t="n"/>
      <c r="C20" s="20" t="n"/>
      <c r="D20" s="21" t="n">
        <v>0</v>
      </c>
      <c r="E20" s="22" t="n">
        <v>2000</v>
      </c>
      <c r="F20" s="23" t="n"/>
      <c r="G20" s="24" t="n">
        <v>120000</v>
      </c>
      <c r="H20" s="24" t="n">
        <f aca="false" ca="false" dt2D="false" dtr="false" t="normal">SUM(G20-E20)</f>
        <v>118000</v>
      </c>
    </row>
    <row customFormat="true" customHeight="true" ht="26.2590942382812" outlineLevel="0" r="21" s="18">
      <c r="A21" s="19" t="s">
        <v>24</v>
      </c>
      <c r="B21" s="20" t="n"/>
      <c r="C21" s="20" t="n"/>
      <c r="D21" s="21" t="n"/>
      <c r="E21" s="22" t="n">
        <v>6000</v>
      </c>
      <c r="F21" s="23" t="n"/>
      <c r="G21" s="24" t="n">
        <v>25000</v>
      </c>
      <c r="H21" s="24" t="n">
        <f aca="false" ca="false" dt2D="false" dtr="false" t="normal">SUM(G21-E21)</f>
        <v>19000</v>
      </c>
    </row>
    <row customFormat="true" customHeight="true" ht="26.2590942382812" outlineLevel="0" r="22" s="31">
      <c r="A22" s="25" t="s">
        <v>25</v>
      </c>
      <c r="B22" s="26" t="n">
        <v>372015.38</v>
      </c>
      <c r="C22" s="26" t="n">
        <v>423250.68</v>
      </c>
      <c r="D22" s="27" t="n">
        <v>490232.41</v>
      </c>
      <c r="E22" s="28" t="n">
        <v>0</v>
      </c>
      <c r="F22" s="29" t="n">
        <f aca="false" ca="false" dt2D="false" dtr="false" t="normal">SUM(B22+C22-D22)</f>
        <v>305033.65</v>
      </c>
      <c r="G22" s="30" t="n">
        <v>651317.88</v>
      </c>
      <c r="H22" s="30" t="n">
        <f aca="false" ca="false" dt2D="false" dtr="false" t="normal">SUM(G22-D22)</f>
        <v>161085.46999999997</v>
      </c>
    </row>
    <row customFormat="true" customHeight="true" ht="26.2590942382812" outlineLevel="0" r="23" s="31">
      <c r="A23" s="25" t="s">
        <v>26</v>
      </c>
      <c r="B23" s="26" t="n">
        <v>20497.95</v>
      </c>
      <c r="C23" s="26" t="n">
        <v>373512</v>
      </c>
      <c r="D23" s="27" t="n">
        <v>383724.38</v>
      </c>
      <c r="E23" s="28" t="n">
        <v>0</v>
      </c>
      <c r="F23" s="29" t="n">
        <f aca="false" ca="false" dt2D="false" dtr="false" t="normal">SUM(B23+C23-D23)</f>
        <v>10285.570000000065</v>
      </c>
      <c r="G23" s="30" t="n">
        <v>432882.95</v>
      </c>
      <c r="H23" s="30" t="n">
        <f aca="false" ca="false" dt2D="false" dtr="false" t="normal">SUM(G23-D23)</f>
        <v>49158.570000000065</v>
      </c>
    </row>
    <row customFormat="true" customHeight="true" ht="26.2590942382812" outlineLevel="0" r="24" s="31">
      <c r="A24" s="25" t="s">
        <v>27</v>
      </c>
      <c r="B24" s="26" t="n"/>
      <c r="C24" s="26" t="n"/>
      <c r="D24" s="27" t="n"/>
      <c r="E24" s="28" t="n"/>
      <c r="F24" s="29" t="n"/>
      <c r="G24" s="30" t="n"/>
      <c r="H24" s="30" t="n">
        <f aca="false" ca="false" dt2D="false" dtr="false" t="normal">SUM(H22:H23)</f>
        <v>210244.04000000004</v>
      </c>
    </row>
    <row customFormat="true" customHeight="true" ht="26.2590942382812" outlineLevel="0" r="25" s="18">
      <c r="A25" s="19" t="s">
        <v>28</v>
      </c>
      <c r="B25" s="20" t="n"/>
      <c r="C25" s="20" t="n"/>
      <c r="D25" s="21" t="n"/>
      <c r="E25" s="22" t="n">
        <v>474</v>
      </c>
      <c r="F25" s="23" t="n"/>
      <c r="G25" s="24" t="n">
        <v>4369.3</v>
      </c>
      <c r="H25" s="24" t="n">
        <f aca="false" ca="false" dt2D="false" dtr="false" t="normal">SUM(G25-E25)</f>
        <v>3895.3</v>
      </c>
    </row>
    <row customFormat="true" customHeight="true" ht="26.2590942382812" outlineLevel="0" r="26" s="18">
      <c r="A26" s="19" t="s">
        <v>29</v>
      </c>
      <c r="B26" s="20" t="n"/>
      <c r="C26" s="20" t="n"/>
      <c r="D26" s="21" t="n">
        <v>0</v>
      </c>
      <c r="E26" s="22" t="n">
        <v>59177.6</v>
      </c>
      <c r="F26" s="23" t="n"/>
      <c r="G26" s="24" t="n">
        <v>31684.02</v>
      </c>
      <c r="H26" s="24" t="n">
        <f aca="false" ca="false" dt2D="false" dtr="false" t="normal">SUM(G26-E26)</f>
        <v>-27493.580000000005</v>
      </c>
    </row>
    <row customFormat="true" customHeight="true" ht="26.2590942382812" outlineLevel="0" r="27" s="18">
      <c r="A27" s="19" t="s">
        <v>30</v>
      </c>
      <c r="B27" s="20" t="n"/>
      <c r="C27" s="20" t="n"/>
      <c r="D27" s="21" t="n">
        <v>184407.75</v>
      </c>
      <c r="E27" s="22" t="n">
        <v>184407.75</v>
      </c>
      <c r="F27" s="23" t="n"/>
      <c r="G27" s="24" t="n"/>
      <c r="H27" s="24" t="n">
        <f aca="false" ca="false" dt2D="false" dtr="false" t="normal">SUM(D27-E27)</f>
        <v>0</v>
      </c>
    </row>
    <row customFormat="true" customHeight="true" ht="26.2590942382812" outlineLevel="0" r="28" s="18">
      <c r="A28" s="19" t="s">
        <v>31</v>
      </c>
      <c r="B28" s="20" t="n"/>
      <c r="C28" s="20" t="n"/>
      <c r="D28" s="21" t="n">
        <v>62776.59</v>
      </c>
      <c r="E28" s="22" t="n">
        <v>0</v>
      </c>
      <c r="F28" s="23" t="n"/>
      <c r="G28" s="24" t="n"/>
      <c r="H28" s="24" t="n">
        <f aca="false" ca="false" dt2D="false" dtr="false" t="normal">SUM(G28-E28)</f>
        <v>0</v>
      </c>
    </row>
    <row customFormat="true" customHeight="true" hidden="false" ht="52.0908813476562" outlineLevel="0" r="29" s="18">
      <c r="A29" s="19" t="s">
        <v>32</v>
      </c>
      <c r="B29" s="20" t="n"/>
      <c r="C29" s="20" t="n"/>
      <c r="D29" s="21" t="n">
        <v>0</v>
      </c>
      <c r="E29" s="22" t="n">
        <f aca="false" ca="false" dt2D="false" dtr="false" t="normal">104700+22500+3065</f>
        <v>130265</v>
      </c>
      <c r="F29" s="23" t="n"/>
      <c r="G29" s="24" t="n">
        <v>418800</v>
      </c>
      <c r="H29" s="24" t="n">
        <f aca="false" ca="false" dt2D="false" dtr="false" t="normal">SUM(G29-E29)</f>
        <v>288535</v>
      </c>
    </row>
    <row customFormat="true" customHeight="true" ht="26.2590942382812" outlineLevel="0" r="30" s="18">
      <c r="A30" s="19" t="s">
        <v>33</v>
      </c>
      <c r="B30" s="20" t="n"/>
      <c r="C30" s="20" t="n">
        <v>594247.5</v>
      </c>
      <c r="D30" s="21" t="n">
        <v>354617.31</v>
      </c>
      <c r="E30" s="22" t="n">
        <v>271190</v>
      </c>
      <c r="F30" s="23" t="n">
        <f aca="false" ca="false" dt2D="false" dtr="false" t="normal">SUM(D30-E30)</f>
        <v>83427.31</v>
      </c>
      <c r="G30" s="24" t="n"/>
      <c r="H30" s="24" t="n">
        <f aca="false" ca="false" dt2D="false" dtr="false" t="normal">SUM(D30-E30)</f>
        <v>83427.31</v>
      </c>
    </row>
    <row customFormat="true" customHeight="true" ht="26.2590942382812" outlineLevel="0" r="31" s="32">
      <c r="A31" s="33" t="s">
        <v>34</v>
      </c>
      <c r="B31" s="34" t="n">
        <f aca="false" ca="false" dt2D="false" dtr="false" t="normal">SUM(B22:B30)</f>
        <v>392513.33</v>
      </c>
      <c r="C31" s="34" t="n">
        <f aca="false" ca="false" dt2D="false" dtr="false" t="normal">SUM(C8:C30)</f>
        <v>1391010.18</v>
      </c>
      <c r="D31" s="35" t="n">
        <f aca="false" ca="false" dt2D="false" dtr="false" t="normal">SUM(D7, D13, D17, D18, D19, D20, D21, D22, D23, D25, D26, D27, D28, D29, D30)</f>
        <v>2473363.1599999997</v>
      </c>
      <c r="E31" s="35" t="n">
        <f aca="false" ca="false" dt2D="false" dtr="false" t="normal">SUM(E7, E13, E17, E18, E19, E20, E21, E22, E23, E25, E26, E27, E28, E29, E30)</f>
        <v>2442202.08</v>
      </c>
      <c r="F31" s="36" t="n"/>
      <c r="G31" s="37" t="n"/>
      <c r="H31" s="24" t="n"/>
    </row>
    <row customFormat="true" customHeight="true" ht="26.2590942382812" outlineLevel="0" r="32" s="18">
      <c r="A32" s="38" t="s">
        <v>35</v>
      </c>
      <c r="B32" s="20" t="n"/>
      <c r="C32" s="20" t="n"/>
      <c r="D32" s="23" t="n"/>
      <c r="E32" s="23" t="n">
        <f aca="false" ca="false" dt2D="false" dtr="false" t="normal">SUM(B6+D31-E31)</f>
        <v>183538.2799999998</v>
      </c>
      <c r="F32" s="23" t="n"/>
      <c r="G32" s="24" t="n">
        <v>291271.37</v>
      </c>
      <c r="H32" s="24" t="n"/>
    </row>
    <row customFormat="true" customHeight="true" ht="26.2590942382812" outlineLevel="0" r="33" s="18">
      <c r="A33" s="38" t="s">
        <v>36</v>
      </c>
      <c r="B33" s="10" t="n"/>
      <c r="C33" s="10" t="n"/>
      <c r="D33" s="11" t="n"/>
      <c r="E33" s="11" t="n"/>
      <c r="F33" s="11" t="n"/>
      <c r="G33" s="24" t="n"/>
      <c r="H33" s="24" t="n"/>
    </row>
    <row customFormat="true" customHeight="true" ht="26.2590942382812" outlineLevel="0" r="34" s="18">
      <c r="A34" s="38" t="s">
        <v>37</v>
      </c>
      <c r="B34" s="20" t="n">
        <v>199804.09</v>
      </c>
      <c r="C34" s="10" t="n"/>
      <c r="D34" s="11" t="n"/>
      <c r="E34" s="11" t="n"/>
      <c r="F34" s="11" t="n"/>
      <c r="G34" s="24" t="n"/>
      <c r="H34" s="24" t="n"/>
    </row>
    <row customFormat="true" customHeight="true" ht="26.2590942382812" outlineLevel="0" r="35" s="18">
      <c r="A35" s="38" t="s">
        <v>38</v>
      </c>
      <c r="B35" s="20" t="n">
        <v>91467.28</v>
      </c>
      <c r="C35" s="10" t="n"/>
      <c r="D35" s="11" t="n"/>
      <c r="E35" s="11" t="n"/>
      <c r="F35" s="11" t="n"/>
      <c r="G35" s="24" t="n"/>
      <c r="H35" s="24" t="n"/>
    </row>
    <row customFormat="true" customHeight="true" ht="26.2590942382812" outlineLevel="0" r="36" s="18">
      <c r="A36" s="38" t="s">
        <v>39</v>
      </c>
      <c r="B36" s="20" t="n">
        <v>83427.31</v>
      </c>
      <c r="C36" s="10" t="n"/>
      <c r="D36" s="11" t="n"/>
      <c r="E36" s="11" t="n"/>
      <c r="F36" s="11" t="n"/>
      <c r="G36" s="24" t="n"/>
      <c r="H36" s="24" t="n"/>
    </row>
    <row customFormat="true" customHeight="true" ht="26.2590942382812" outlineLevel="0" r="37" s="18">
      <c r="A37" s="38" t="n"/>
      <c r="B37" s="10" t="n"/>
      <c r="C37" s="10" t="n"/>
      <c r="D37" s="11" t="n"/>
      <c r="E37" s="11" t="n"/>
      <c r="F37" s="11" t="n"/>
      <c r="G37" s="24" t="n"/>
      <c r="H37" s="24" t="n"/>
    </row>
    <row customFormat="true" customHeight="true" ht="26.2590942382812" outlineLevel="0" r="38" s="18">
      <c r="A38" s="38" t="n"/>
      <c r="B38" s="10" t="n"/>
      <c r="C38" s="10" t="n"/>
      <c r="D38" s="11" t="n"/>
      <c r="E38" s="11" t="n"/>
      <c r="F38" s="11" t="n"/>
      <c r="G38" s="24" t="n"/>
      <c r="H38" s="24" t="n"/>
    </row>
  </sheetData>
  <mergeCells count="6">
    <mergeCell ref="A2:C2"/>
    <mergeCell ref="C3:C5"/>
    <mergeCell ref="B3:B5"/>
    <mergeCell ref="E3:E5"/>
    <mergeCell ref="F3:F5"/>
    <mergeCell ref="G3:G5"/>
  </mergeCells>
  <pageMargins bottom="0.393701016902924" footer="0" header="0" left="0.433071136474609" right="0.196850508451462" top="0.393701016902924"/>
  <pageSetup fitToHeight="1" fitToWidth="1" orientation="landscape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2026-04-25T20:18:38Z</dcterms:modified>
</cp:coreProperties>
</file>